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9" i="2"/>
  <c r="F58"/>
  <c r="H57"/>
  <c r="H44"/>
  <c r="H43"/>
  <c r="H27"/>
  <c r="H28" s="1"/>
  <c r="G55" s="1"/>
  <c r="H23" l="1"/>
  <c r="H18"/>
  <c r="E58"/>
  <c r="E60" s="1"/>
  <c r="H32"/>
  <c r="H31"/>
  <c r="H5"/>
  <c r="H14"/>
  <c r="H42"/>
  <c r="H41"/>
  <c r="H37"/>
  <c r="H36"/>
  <c r="H35"/>
  <c r="H34"/>
  <c r="H33"/>
  <c r="H45" l="1"/>
  <c r="G51" s="1"/>
  <c r="H51" s="1"/>
  <c r="H24"/>
  <c r="G54" s="1"/>
  <c r="H15"/>
  <c r="G52" s="1"/>
  <c r="H52" s="1"/>
  <c r="H56"/>
  <c r="F60"/>
  <c r="H19" l="1"/>
  <c r="G53" s="1"/>
  <c r="H55"/>
  <c r="H54"/>
  <c r="G58" l="1"/>
  <c r="G60" s="1"/>
  <c r="H53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H58" i="2" l="1"/>
  <c r="H60" s="1"/>
  <c r="H62" s="1"/>
  <c r="G34" i="1"/>
  <c r="F32"/>
  <c r="F34" s="1"/>
  <c r="D32"/>
  <c r="E34"/>
  <c r="D17"/>
  <c r="D12"/>
  <c r="D34" l="1"/>
</calcChain>
</file>

<file path=xl/sharedStrings.xml><?xml version="1.0" encoding="utf-8"?>
<sst xmlns="http://schemas.openxmlformats.org/spreadsheetml/2006/main" count="231" uniqueCount="137">
  <si>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</si>
  <si>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</si>
  <si>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</si>
  <si>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</si>
  <si>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</si>
  <si>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</si>
  <si>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</si>
  <si>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</si>
  <si>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</si>
  <si>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</si>
  <si>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</si>
  <si>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</si>
  <si>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</si>
  <si>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</si>
  <si>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</si>
  <si>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</si>
  <si>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</si>
  <si>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</si>
  <si>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</si>
  <si>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</si>
  <si>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</si>
  <si>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</si>
  <si>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</si>
  <si>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</si>
  <si>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</si>
  <si>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</si>
  <si>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</si>
  <si>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</si>
  <si>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</si>
  <si>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</si>
  <si>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</si>
  <si>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</si>
  <si>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</si>
  <si>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</si>
  <si>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</si>
  <si>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</si>
  <si>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</si>
  <si>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</si>
  <si>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</si>
  <si>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</si>
  <si>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</si>
  <si>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</si>
  <si>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</si>
  <si>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</si>
  <si>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</si>
  <si>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</si>
  <si>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</si>
  <si>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</si>
  <si>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</si>
  <si>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</si>
  <si>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</si>
  <si>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</si>
  <si>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</si>
  <si>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</si>
  <si>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</si>
  <si>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</si>
  <si>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</si>
  <si>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</si>
  <si>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</si>
  <si>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</si>
  <si>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</si>
  <si>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</si>
  <si>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</si>
  <si>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</si>
  <si>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</si>
  <si>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</si>
  <si>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</si>
  <si>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</si>
  <si>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</si>
  <si>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</si>
  <si>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</si>
  <si>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</si>
  <si>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</si>
  <si>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</si>
  <si>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</si>
  <si>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</si>
  <si>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</si>
  <si>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</si>
  <si>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</si>
  <si>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</si>
  <si>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</si>
  <si>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</si>
  <si>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</si>
  <si>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</si>
  <si>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</si>
  <si>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</si>
  <si>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</si>
  <si>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</si>
  <si>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</si>
  <si>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</si>
  <si>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</si>
  <si>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</si>
  <si>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</si>
  <si>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</si>
  <si>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</si>
  <si>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</si>
  <si>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</si>
  <si>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</si>
  <si>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</si>
  <si>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</si>
  <si>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</si>
  <si>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</si>
  <si>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</si>
  <si>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</si>
  <si>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</si>
  <si>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</si>
  <si>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</si>
  <si>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</si>
  <si>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</si>
  <si>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</si>
  <si>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</si>
  <si>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</si>
  <si>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</si>
  <si>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</si>
  <si>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</si>
  <si>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</si>
  <si>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</si>
  <si>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</si>
  <si>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</si>
  <si>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промывка и опрессовка системы отопления, ревизия теплового узла и запорной арматуры</t>
  </si>
  <si>
    <t>аварийное обслуживание</t>
  </si>
  <si>
    <t>общая задолженность потребителей сначала обслуживания на 0 01.01.17</t>
  </si>
  <si>
    <t>остаток денежных средств на 01.01.17 г</t>
  </si>
  <si>
    <t>Переходящий остаток от МУП "Наш дом"</t>
  </si>
  <si>
    <t>аренда подвала №3 ООО "ЖЭУ"</t>
  </si>
  <si>
    <t>установка окон ПВХ в подвальное помещение №3</t>
  </si>
  <si>
    <t>установка окон ПВХ в подъезд №1, №2</t>
  </si>
  <si>
    <t>Проверка технического состояния видимых частей несущих конструкций и ненесущих конструкций многоквартирных домов</t>
  </si>
  <si>
    <t>обшивка балкона кв.19,</t>
  </si>
  <si>
    <t>ремонт стояка отопления в подвальном помещении</t>
  </si>
  <si>
    <t>проведение профилактических работ</t>
  </si>
  <si>
    <t>изготовление мусоросборника</t>
  </si>
  <si>
    <t>сбор (%)              90%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</si>
  <si>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№38 по ул. Первомайская   г. Корсакова                                                                                                                             С 01.02.2016г по 31.12.2016г                                                                                                                                          Обслуживание с 01 февраля  2016г (Собрание) ;     размер платы -19,24 руб. на 1 м2;                                       площадь помещения: 1292,1 м2</t>
  </si>
  <si>
    <t>установка замка и навесов на чердачный люк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</si>
  <si>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</si>
  <si>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фасада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</si>
</sst>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44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89" t="s">
        <v>61</v>
      </c>
      <c r="B1" s="89"/>
      <c r="C1" s="89"/>
      <c r="D1" s="89"/>
      <c r="E1" s="89"/>
      <c r="F1" s="89"/>
      <c r="G1" s="89"/>
    </row>
    <row r="2" spans="1:8" ht="29.25" customHeight="1">
      <c r="A2" s="82" t="s">
        <v>60</v>
      </c>
      <c r="B2" s="82"/>
      <c r="C2" s="82"/>
      <c r="D2" s="82"/>
      <c r="E2" s="82"/>
      <c r="F2" s="82"/>
      <c r="G2" s="82"/>
    </row>
    <row r="3" spans="1:8" ht="15" customHeight="1">
      <c r="A3" s="95" t="s">
        <v>62</v>
      </c>
      <c r="B3" s="95"/>
      <c r="C3" s="95"/>
      <c r="D3" s="95"/>
      <c r="E3" s="95"/>
      <c r="F3" s="95"/>
      <c r="G3" s="95"/>
    </row>
    <row r="4" spans="1:8" ht="27.75" customHeight="1">
      <c r="A4" s="82" t="s">
        <v>63</v>
      </c>
      <c r="B4" s="82"/>
      <c r="C4" s="82"/>
      <c r="D4" s="82"/>
      <c r="E4" s="82"/>
      <c r="F4" s="82"/>
      <c r="G4" s="82"/>
    </row>
    <row r="5" spans="1:8" hidden="1">
      <c r="A5" s="83"/>
      <c r="B5" s="84"/>
      <c r="C5" s="84"/>
      <c r="D5" s="84"/>
      <c r="E5" s="84"/>
      <c r="F5" s="84"/>
      <c r="G5" s="84"/>
    </row>
    <row r="6" spans="1:8" ht="106.5" customHeight="1">
      <c r="A6" s="9" t="s">
        <v>0</v>
      </c>
      <c r="B6" s="79" t="s">
        <v>1</v>
      </c>
      <c r="C6" s="81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79" t="s">
        <v>9</v>
      </c>
      <c r="C7" s="80"/>
      <c r="D7" s="80"/>
      <c r="E7" s="80"/>
      <c r="F7" s="80"/>
      <c r="G7" s="81"/>
    </row>
    <row r="8" spans="1:8" ht="57.75" customHeight="1">
      <c r="A8" s="13" t="s">
        <v>33</v>
      </c>
      <c r="B8" s="79" t="s">
        <v>8</v>
      </c>
      <c r="C8" s="81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79" t="s">
        <v>64</v>
      </c>
      <c r="C9" s="96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79" t="s">
        <v>59</v>
      </c>
      <c r="C11" s="81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79" t="s">
        <v>13</v>
      </c>
      <c r="C12" s="81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91" t="s">
        <v>15</v>
      </c>
      <c r="C13" s="92"/>
      <c r="D13" s="92"/>
      <c r="E13" s="92"/>
      <c r="F13" s="92"/>
      <c r="G13" s="93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79" t="s">
        <v>17</v>
      </c>
      <c r="C15" s="81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85" t="s">
        <v>27</v>
      </c>
      <c r="C16" s="86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87" t="s">
        <v>18</v>
      </c>
      <c r="C17" s="88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79" t="s">
        <v>19</v>
      </c>
      <c r="C18" s="80"/>
      <c r="D18" s="80"/>
      <c r="E18" s="80"/>
      <c r="F18" s="80"/>
      <c r="G18" s="81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94" t="s">
        <v>32</v>
      </c>
      <c r="C32" s="94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90" t="s">
        <v>58</v>
      </c>
      <c r="C34" s="90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76" t="s">
        <v>53</v>
      </c>
      <c r="B35" s="76"/>
      <c r="C35" s="76"/>
      <c r="D35" s="76"/>
      <c r="E35" s="76"/>
      <c r="F35" s="76"/>
      <c r="G35" s="76"/>
    </row>
    <row r="36" spans="1:13">
      <c r="A36" s="77"/>
      <c r="B36" s="77"/>
      <c r="C36" s="77"/>
      <c r="D36" s="77"/>
      <c r="E36" s="77"/>
      <c r="F36" s="77"/>
      <c r="G36" s="77"/>
      <c r="M36" s="19"/>
    </row>
    <row r="37" spans="1:13">
      <c r="A37" s="77"/>
      <c r="B37" s="77"/>
      <c r="C37" s="77"/>
      <c r="D37" s="77"/>
      <c r="E37" s="77"/>
      <c r="F37" s="77"/>
      <c r="G37" s="77"/>
    </row>
    <row r="38" spans="1:13">
      <c r="A38" s="77"/>
      <c r="B38" s="77"/>
      <c r="C38" s="77"/>
      <c r="D38" s="77"/>
      <c r="E38" s="77"/>
      <c r="F38" s="77"/>
      <c r="G38" s="77"/>
    </row>
    <row r="39" spans="1:13">
      <c r="A39" s="78" t="s">
        <v>54</v>
      </c>
      <c r="B39" s="78"/>
      <c r="C39" s="78"/>
      <c r="D39" s="78"/>
      <c r="E39" s="78"/>
      <c r="F39" s="78"/>
      <c r="G39" s="78"/>
    </row>
    <row r="40" spans="1:13">
      <c r="A40" s="78"/>
      <c r="B40" s="78"/>
      <c r="C40" s="78"/>
      <c r="D40" s="78"/>
      <c r="E40" s="78"/>
      <c r="F40" s="78"/>
      <c r="G40" s="78"/>
    </row>
    <row r="56" spans="4:4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topLeftCell="A25" zoomScale="85" zoomScaleNormal="85" workbookViewId="0">
      <selection activeCell="H40" sqref="H40"/>
    </sheetView>
  </sheetViews>
  <sheetFormatPr defaultColWidth="9.140625" defaultRowHeight="12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>
      <c r="A1" s="132" t="s">
        <v>133</v>
      </c>
      <c r="B1" s="132"/>
      <c r="C1" s="132"/>
      <c r="D1" s="132"/>
      <c r="E1" s="132"/>
      <c r="F1" s="132"/>
      <c r="G1" s="132"/>
      <c r="H1" s="132"/>
      <c r="I1" s="31"/>
      <c r="J1" s="31"/>
      <c r="K1" s="31"/>
      <c r="L1" s="31"/>
    </row>
    <row r="2" spans="1:12" ht="36" customHeight="1">
      <c r="A2" s="134" t="s">
        <v>66</v>
      </c>
      <c r="B2" s="134"/>
      <c r="C2" s="134"/>
      <c r="D2" s="134"/>
      <c r="E2" s="134"/>
      <c r="F2" s="134"/>
      <c r="G2" s="134"/>
      <c r="H2" s="134"/>
    </row>
    <row r="3" spans="1:12" ht="27" customHeight="1">
      <c r="A3" s="115" t="s">
        <v>111</v>
      </c>
      <c r="B3" s="115"/>
      <c r="C3" s="114" t="s">
        <v>92</v>
      </c>
      <c r="D3" s="114"/>
      <c r="E3" s="114"/>
      <c r="F3" s="114"/>
      <c r="G3" s="114"/>
      <c r="H3" s="68" t="s">
        <v>67</v>
      </c>
    </row>
    <row r="4" spans="1:12" ht="27" customHeight="1">
      <c r="A4" s="114" t="s">
        <v>115</v>
      </c>
      <c r="B4" s="114"/>
      <c r="C4" s="114"/>
      <c r="D4" s="114"/>
      <c r="E4" s="114"/>
      <c r="F4" s="114"/>
      <c r="G4" s="114"/>
      <c r="H4" s="114"/>
    </row>
    <row r="5" spans="1:12" ht="24.75" customHeight="1">
      <c r="A5" s="71" t="s">
        <v>68</v>
      </c>
      <c r="B5" s="71"/>
      <c r="C5" s="133" t="s">
        <v>127</v>
      </c>
      <c r="D5" s="133"/>
      <c r="E5" s="133"/>
      <c r="F5" s="133"/>
      <c r="G5" s="133"/>
      <c r="H5" s="72">
        <f>0.18*J31*J32</f>
        <v>2558.3579999999997</v>
      </c>
    </row>
    <row r="6" spans="1:12" ht="15" customHeight="1">
      <c r="A6" s="34" t="s">
        <v>69</v>
      </c>
      <c r="B6" s="41"/>
      <c r="C6" s="100" t="s">
        <v>64</v>
      </c>
      <c r="D6" s="101"/>
      <c r="E6" s="101"/>
      <c r="F6" s="101"/>
      <c r="G6" s="102"/>
      <c r="H6" s="28"/>
    </row>
    <row r="7" spans="1:12">
      <c r="A7" s="33"/>
      <c r="B7" s="38"/>
      <c r="C7" s="97" t="s">
        <v>125</v>
      </c>
      <c r="D7" s="98"/>
      <c r="E7" s="98"/>
      <c r="F7" s="98"/>
      <c r="G7" s="99"/>
      <c r="H7" s="28">
        <v>24000</v>
      </c>
    </row>
    <row r="8" spans="1:12">
      <c r="A8" s="33"/>
      <c r="B8" s="38"/>
      <c r="C8" s="97" t="s">
        <v>126</v>
      </c>
      <c r="D8" s="98"/>
      <c r="E8" s="98"/>
      <c r="F8" s="98"/>
      <c r="G8" s="99"/>
      <c r="H8" s="28">
        <v>80340</v>
      </c>
    </row>
    <row r="9" spans="1:12">
      <c r="A9" s="33"/>
      <c r="B9" s="38"/>
      <c r="C9" s="97" t="s">
        <v>131</v>
      </c>
      <c r="D9" s="98"/>
      <c r="E9" s="98"/>
      <c r="F9" s="98"/>
      <c r="G9" s="99"/>
      <c r="H9" s="28">
        <v>13128</v>
      </c>
    </row>
    <row r="10" spans="1:12" s="70" customFormat="1">
      <c r="A10" s="33"/>
      <c r="B10" s="38"/>
      <c r="C10" s="97" t="s">
        <v>103</v>
      </c>
      <c r="D10" s="98"/>
      <c r="E10" s="98"/>
      <c r="F10" s="98"/>
      <c r="G10" s="99"/>
      <c r="H10" s="69">
        <v>17600</v>
      </c>
    </row>
    <row r="11" spans="1:12" s="74" customFormat="1">
      <c r="A11" s="33"/>
      <c r="B11" s="38"/>
      <c r="C11" s="97" t="s">
        <v>136</v>
      </c>
      <c r="D11" s="98"/>
      <c r="E11" s="98"/>
      <c r="F11" s="98"/>
      <c r="G11" s="99"/>
      <c r="H11" s="75">
        <v>11192.46</v>
      </c>
    </row>
    <row r="12" spans="1:12">
      <c r="A12" s="33"/>
      <c r="B12" s="38"/>
      <c r="C12" s="97" t="s">
        <v>134</v>
      </c>
      <c r="D12" s="98"/>
      <c r="E12" s="98"/>
      <c r="F12" s="98"/>
      <c r="G12" s="99"/>
      <c r="H12" s="28">
        <v>404</v>
      </c>
    </row>
    <row r="13" spans="1:12">
      <c r="A13" s="33"/>
      <c r="B13" s="38"/>
      <c r="C13" s="97" t="s">
        <v>128</v>
      </c>
      <c r="D13" s="98"/>
      <c r="E13" s="98"/>
      <c r="F13" s="98"/>
      <c r="G13" s="99"/>
      <c r="H13" s="28">
        <v>10361.08</v>
      </c>
    </row>
    <row r="14" spans="1:12" ht="26.25" customHeight="1">
      <c r="A14" s="34" t="s">
        <v>70</v>
      </c>
      <c r="B14" s="41"/>
      <c r="C14" s="100" t="s">
        <v>59</v>
      </c>
      <c r="D14" s="101"/>
      <c r="E14" s="101"/>
      <c r="F14" s="101"/>
      <c r="G14" s="102"/>
      <c r="H14" s="27">
        <f>0.04*J31*J32</f>
        <v>568.524</v>
      </c>
    </row>
    <row r="15" spans="1:12" ht="15" customHeight="1">
      <c r="A15" s="104" t="s">
        <v>13</v>
      </c>
      <c r="B15" s="105"/>
      <c r="C15" s="105"/>
      <c r="D15" s="105"/>
      <c r="E15" s="105"/>
      <c r="F15" s="105"/>
      <c r="G15" s="106"/>
      <c r="H15" s="28">
        <f>SUM(H7:H14)</f>
        <v>157594.06399999998</v>
      </c>
    </row>
    <row r="16" spans="1:12" ht="24.75" customHeight="1">
      <c r="A16" s="123"/>
      <c r="B16" s="123"/>
      <c r="C16" s="123"/>
      <c r="D16" s="123"/>
      <c r="E16" s="123"/>
      <c r="F16" s="123"/>
      <c r="G16" s="123"/>
      <c r="H16" s="124"/>
    </row>
    <row r="17" spans="1:14" ht="27.75" customHeight="1">
      <c r="A17" s="34" t="s">
        <v>72</v>
      </c>
      <c r="B17" s="41"/>
      <c r="C17" s="100" t="s">
        <v>76</v>
      </c>
      <c r="D17" s="101"/>
      <c r="E17" s="101"/>
      <c r="F17" s="101"/>
      <c r="G17" s="102"/>
      <c r="H17" s="28" t="s">
        <v>67</v>
      </c>
      <c r="N17" s="73" t="s">
        <v>135</v>
      </c>
    </row>
    <row r="18" spans="1:14">
      <c r="A18" s="33"/>
      <c r="B18" s="38"/>
      <c r="C18" s="97" t="s">
        <v>120</v>
      </c>
      <c r="D18" s="98"/>
      <c r="E18" s="98"/>
      <c r="F18" s="98"/>
      <c r="G18" s="99"/>
      <c r="H18" s="28">
        <f>0.7*J31*J32</f>
        <v>9949.1699999999983</v>
      </c>
    </row>
    <row r="19" spans="1:14" ht="18" customHeight="1">
      <c r="A19" s="33"/>
      <c r="B19" s="38"/>
      <c r="C19" s="97" t="s">
        <v>114</v>
      </c>
      <c r="D19" s="98"/>
      <c r="E19" s="98"/>
      <c r="F19" s="98"/>
      <c r="G19" s="99"/>
      <c r="H19" s="28">
        <f>SUM(H18:H18)</f>
        <v>9949.1699999999983</v>
      </c>
    </row>
    <row r="20" spans="1:14" ht="28.5" customHeight="1">
      <c r="A20" s="34" t="s">
        <v>73</v>
      </c>
      <c r="B20" s="41"/>
      <c r="C20" s="100" t="s">
        <v>77</v>
      </c>
      <c r="D20" s="101"/>
      <c r="E20" s="101"/>
      <c r="F20" s="101"/>
      <c r="G20" s="102"/>
      <c r="H20" s="28"/>
    </row>
    <row r="21" spans="1:14" ht="26.25" customHeight="1">
      <c r="A21" s="33"/>
      <c r="B21" s="38"/>
      <c r="C21" s="97" t="s">
        <v>119</v>
      </c>
      <c r="D21" s="98"/>
      <c r="E21" s="98"/>
      <c r="F21" s="98"/>
      <c r="G21" s="99"/>
      <c r="H21" s="28">
        <v>6019.83</v>
      </c>
      <c r="J21" s="57"/>
    </row>
    <row r="22" spans="1:14" s="60" customFormat="1" ht="18" customHeight="1">
      <c r="A22" s="33"/>
      <c r="B22" s="38"/>
      <c r="C22" s="97" t="s">
        <v>129</v>
      </c>
      <c r="D22" s="98"/>
      <c r="E22" s="98"/>
      <c r="F22" s="98"/>
      <c r="G22" s="99"/>
      <c r="H22" s="59">
        <v>7748.86</v>
      </c>
    </row>
    <row r="23" spans="1:14">
      <c r="A23" s="33"/>
      <c r="B23" s="38"/>
      <c r="C23" s="97" t="s">
        <v>120</v>
      </c>
      <c r="D23" s="98"/>
      <c r="E23" s="98"/>
      <c r="F23" s="98"/>
      <c r="G23" s="99"/>
      <c r="H23" s="62">
        <f>0.96*J31*J32</f>
        <v>13644.575999999999</v>
      </c>
    </row>
    <row r="24" spans="1:14">
      <c r="A24" s="33"/>
      <c r="B24" s="38"/>
      <c r="C24" s="97" t="s">
        <v>114</v>
      </c>
      <c r="D24" s="98"/>
      <c r="E24" s="98"/>
      <c r="F24" s="98"/>
      <c r="G24" s="99"/>
      <c r="H24" s="62">
        <f>SUM(H21:H23)</f>
        <v>27413.265999999996</v>
      </c>
    </row>
    <row r="25" spans="1:14">
      <c r="A25" s="34" t="s">
        <v>74</v>
      </c>
      <c r="B25" s="41"/>
      <c r="C25" s="100" t="s">
        <v>78</v>
      </c>
      <c r="D25" s="101"/>
      <c r="E25" s="101"/>
      <c r="F25" s="101"/>
      <c r="G25" s="102"/>
      <c r="H25" s="28"/>
    </row>
    <row r="26" spans="1:14">
      <c r="A26" s="128"/>
      <c r="B26" s="129"/>
      <c r="C26" s="120" t="s">
        <v>130</v>
      </c>
      <c r="D26" s="121"/>
      <c r="E26" s="121"/>
      <c r="F26" s="121"/>
      <c r="G26" s="122"/>
      <c r="H26" s="63">
        <v>6483</v>
      </c>
    </row>
    <row r="27" spans="1:14">
      <c r="A27" s="128"/>
      <c r="B27" s="129"/>
      <c r="C27" s="120" t="s">
        <v>120</v>
      </c>
      <c r="D27" s="121"/>
      <c r="E27" s="121"/>
      <c r="F27" s="121"/>
      <c r="G27" s="122"/>
      <c r="H27" s="28">
        <f>0.64*J31*J32</f>
        <v>9096.384</v>
      </c>
    </row>
    <row r="28" spans="1:14" s="49" customFormat="1" ht="15" customHeight="1">
      <c r="A28" s="130"/>
      <c r="B28" s="131"/>
      <c r="C28" s="120" t="s">
        <v>114</v>
      </c>
      <c r="D28" s="121"/>
      <c r="E28" s="121"/>
      <c r="F28" s="121"/>
      <c r="G28" s="122"/>
      <c r="H28" s="35">
        <f>SUM(H26:H27)</f>
        <v>15579.384</v>
      </c>
    </row>
    <row r="29" spans="1:14" ht="15" customHeight="1">
      <c r="A29" s="104" t="s">
        <v>18</v>
      </c>
      <c r="B29" s="105"/>
      <c r="C29" s="105"/>
      <c r="D29" s="105"/>
      <c r="E29" s="105"/>
      <c r="F29" s="105"/>
      <c r="G29" s="106"/>
      <c r="H29" s="35"/>
    </row>
    <row r="30" spans="1:14" ht="15" customHeight="1">
      <c r="A30" s="125" t="s">
        <v>75</v>
      </c>
      <c r="B30" s="125"/>
      <c r="C30" s="126"/>
      <c r="D30" s="126"/>
      <c r="E30" s="126"/>
      <c r="F30" s="126"/>
      <c r="G30" s="126"/>
      <c r="H30" s="127"/>
    </row>
    <row r="31" spans="1:14" ht="15" customHeight="1">
      <c r="A31" s="34" t="s">
        <v>79</v>
      </c>
      <c r="B31" s="41"/>
      <c r="C31" s="107" t="s">
        <v>20</v>
      </c>
      <c r="D31" s="108"/>
      <c r="E31" s="108"/>
      <c r="F31" s="108"/>
      <c r="G31" s="109"/>
      <c r="H31" s="64">
        <f>J31*J32*2.52</f>
        <v>35817.011999999995</v>
      </c>
      <c r="J31" s="32">
        <v>1292.0999999999999</v>
      </c>
    </row>
    <row r="32" spans="1:14" ht="15" customHeight="1">
      <c r="A32" s="34" t="s">
        <v>80</v>
      </c>
      <c r="B32" s="41"/>
      <c r="C32" s="107" t="s">
        <v>21</v>
      </c>
      <c r="D32" s="108"/>
      <c r="E32" s="108"/>
      <c r="F32" s="108"/>
      <c r="G32" s="109"/>
      <c r="H32" s="64">
        <f>0.13*J31*J32</f>
        <v>1847.7029999999997</v>
      </c>
      <c r="J32" s="61">
        <v>11</v>
      </c>
    </row>
    <row r="33" spans="1:8" ht="30" customHeight="1">
      <c r="A33" s="33" t="s">
        <v>81</v>
      </c>
      <c r="B33" s="38"/>
      <c r="C33" s="107" t="s">
        <v>22</v>
      </c>
      <c r="D33" s="108"/>
      <c r="E33" s="108"/>
      <c r="F33" s="108"/>
      <c r="G33" s="109"/>
      <c r="H33" s="64">
        <f>0.02*J32*J31</f>
        <v>284.262</v>
      </c>
    </row>
    <row r="34" spans="1:8" ht="15" customHeight="1">
      <c r="A34" s="34" t="s">
        <v>81</v>
      </c>
      <c r="B34" s="41"/>
      <c r="C34" s="107" t="s">
        <v>23</v>
      </c>
      <c r="D34" s="108"/>
      <c r="E34" s="108"/>
      <c r="F34" s="108"/>
      <c r="G34" s="109"/>
      <c r="H34" s="64">
        <f>0.02*J32*J31</f>
        <v>284.262</v>
      </c>
    </row>
    <row r="35" spans="1:8" ht="15" customHeight="1">
      <c r="A35" s="33" t="s">
        <v>82</v>
      </c>
      <c r="B35" s="38"/>
      <c r="C35" s="107" t="s">
        <v>3</v>
      </c>
      <c r="D35" s="108"/>
      <c r="E35" s="108"/>
      <c r="F35" s="108"/>
      <c r="G35" s="109"/>
      <c r="H35" s="64">
        <f>0.42*J31*J32</f>
        <v>5969.5019999999986</v>
      </c>
    </row>
    <row r="36" spans="1:8" ht="15" customHeight="1">
      <c r="A36" s="34" t="s">
        <v>83</v>
      </c>
      <c r="B36" s="41"/>
      <c r="C36" s="107" t="s">
        <v>25</v>
      </c>
      <c r="D36" s="108"/>
      <c r="E36" s="108"/>
      <c r="F36" s="108"/>
      <c r="G36" s="109"/>
      <c r="H36" s="64">
        <f>0.04*J32*J31</f>
        <v>568.524</v>
      </c>
    </row>
    <row r="37" spans="1:8" ht="15" customHeight="1">
      <c r="A37" s="33" t="s">
        <v>84</v>
      </c>
      <c r="B37" s="38"/>
      <c r="C37" s="107" t="s">
        <v>26</v>
      </c>
      <c r="D37" s="108"/>
      <c r="E37" s="108"/>
      <c r="F37" s="108"/>
      <c r="G37" s="109"/>
      <c r="H37" s="64">
        <f>1.05*J32*J31</f>
        <v>14923.754999999999</v>
      </c>
    </row>
    <row r="38" spans="1:8" ht="15" customHeight="1">
      <c r="A38" s="34" t="s">
        <v>85</v>
      </c>
      <c r="B38" s="41"/>
      <c r="C38" s="107" t="s">
        <v>52</v>
      </c>
      <c r="D38" s="108"/>
      <c r="E38" s="108"/>
      <c r="F38" s="108"/>
      <c r="G38" s="109"/>
      <c r="H38" s="64">
        <v>0</v>
      </c>
    </row>
    <row r="39" spans="1:8" ht="15" customHeight="1">
      <c r="A39" s="33" t="s">
        <v>86</v>
      </c>
      <c r="B39" s="38"/>
      <c r="C39" s="107" t="s">
        <v>6</v>
      </c>
      <c r="D39" s="108"/>
      <c r="E39" s="108"/>
      <c r="F39" s="108"/>
      <c r="G39" s="109"/>
      <c r="H39" s="64">
        <f>0.23*J31*J32</f>
        <v>3269.0129999999999</v>
      </c>
    </row>
    <row r="40" spans="1:8" ht="15" customHeight="1">
      <c r="A40" s="34" t="s">
        <v>87</v>
      </c>
      <c r="B40" s="41"/>
      <c r="C40" s="107" t="s">
        <v>28</v>
      </c>
      <c r="D40" s="108"/>
      <c r="E40" s="108"/>
      <c r="F40" s="108"/>
      <c r="G40" s="109"/>
      <c r="H40" s="64">
        <v>0</v>
      </c>
    </row>
    <row r="41" spans="1:8" ht="15" customHeight="1">
      <c r="A41" s="33" t="s">
        <v>88</v>
      </c>
      <c r="B41" s="38"/>
      <c r="C41" s="107" t="s">
        <v>51</v>
      </c>
      <c r="D41" s="108"/>
      <c r="E41" s="108"/>
      <c r="F41" s="108"/>
      <c r="G41" s="109"/>
      <c r="H41" s="64">
        <f>0.1*J32*J31</f>
        <v>1421.31</v>
      </c>
    </row>
    <row r="42" spans="1:8" ht="33" customHeight="1">
      <c r="A42" s="34" t="s">
        <v>89</v>
      </c>
      <c r="B42" s="41"/>
      <c r="C42" s="107" t="s">
        <v>30</v>
      </c>
      <c r="D42" s="108"/>
      <c r="E42" s="108"/>
      <c r="F42" s="108"/>
      <c r="G42" s="109"/>
      <c r="H42" s="64">
        <f>2.55*J32*J31</f>
        <v>36243.404999999992</v>
      </c>
    </row>
    <row r="43" spans="1:8" ht="15" customHeight="1">
      <c r="A43" s="33" t="s">
        <v>90</v>
      </c>
      <c r="B43" s="38"/>
      <c r="C43" s="107" t="s">
        <v>31</v>
      </c>
      <c r="D43" s="108"/>
      <c r="E43" s="108"/>
      <c r="F43" s="108"/>
      <c r="G43" s="109"/>
      <c r="H43" s="64">
        <f>0.57*J32*J31</f>
        <v>8101.4669999999987</v>
      </c>
    </row>
    <row r="44" spans="1:8" ht="15" customHeight="1">
      <c r="A44" s="42" t="s">
        <v>91</v>
      </c>
      <c r="B44" s="43"/>
      <c r="C44" s="110" t="s">
        <v>116</v>
      </c>
      <c r="D44" s="111"/>
      <c r="E44" s="111"/>
      <c r="F44" s="111"/>
      <c r="G44" s="112"/>
      <c r="H44" s="63">
        <f>3.41*J32*J31</f>
        <v>48466.671000000002</v>
      </c>
    </row>
    <row r="45" spans="1:8" ht="15" customHeight="1">
      <c r="A45" s="104" t="s">
        <v>32</v>
      </c>
      <c r="B45" s="105"/>
      <c r="C45" s="105"/>
      <c r="D45" s="105"/>
      <c r="E45" s="105"/>
      <c r="F45" s="105"/>
      <c r="G45" s="106"/>
      <c r="H45" s="65">
        <f>SUM(H31:H44)</f>
        <v>157196.886</v>
      </c>
    </row>
    <row r="46" spans="1:8" s="50" customFormat="1" ht="15" customHeight="1">
      <c r="A46" s="51">
        <v>4</v>
      </c>
      <c r="B46" s="51"/>
      <c r="C46" s="103" t="s">
        <v>117</v>
      </c>
      <c r="D46" s="103"/>
      <c r="E46" s="103"/>
      <c r="F46" s="103"/>
      <c r="G46" s="103"/>
      <c r="H46" s="62"/>
    </row>
    <row r="47" spans="1:8" s="53" customFormat="1" ht="15" customHeight="1">
      <c r="A47" s="115">
        <v>5</v>
      </c>
      <c r="B47" s="51"/>
      <c r="C47" s="103" t="s">
        <v>118</v>
      </c>
      <c r="D47" s="103"/>
      <c r="E47" s="103"/>
      <c r="F47" s="103"/>
      <c r="G47" s="103"/>
      <c r="H47" s="62">
        <v>0</v>
      </c>
    </row>
    <row r="48" spans="1:8" s="53" customFormat="1">
      <c r="A48" s="115"/>
      <c r="B48" s="52"/>
      <c r="C48" s="113"/>
      <c r="D48" s="113"/>
      <c r="E48" s="113"/>
      <c r="F48" s="113"/>
      <c r="G48" s="113"/>
      <c r="H48" s="63"/>
    </row>
    <row r="49" spans="1:8" ht="15" customHeight="1">
      <c r="A49" s="117" t="s">
        <v>93</v>
      </c>
      <c r="B49" s="117"/>
      <c r="C49" s="117"/>
      <c r="D49" s="117"/>
      <c r="E49" s="117"/>
      <c r="F49" s="117"/>
      <c r="G49" s="117"/>
      <c r="H49" s="117"/>
    </row>
    <row r="50" spans="1:8">
      <c r="A50" s="114" t="s">
        <v>94</v>
      </c>
      <c r="B50" s="114"/>
      <c r="C50" s="114"/>
      <c r="D50" s="114"/>
      <c r="E50" s="29" t="s">
        <v>95</v>
      </c>
      <c r="F50" s="29" t="s">
        <v>96</v>
      </c>
      <c r="G50" s="29" t="s">
        <v>97</v>
      </c>
      <c r="H50" s="29" t="s">
        <v>98</v>
      </c>
    </row>
    <row r="51" spans="1:8">
      <c r="A51" s="103" t="s">
        <v>99</v>
      </c>
      <c r="B51" s="103"/>
      <c r="C51" s="103"/>
      <c r="D51" s="103"/>
      <c r="E51" s="58">
        <v>153928.06</v>
      </c>
      <c r="F51" s="28">
        <v>138488.38</v>
      </c>
      <c r="G51" s="62">
        <f>H45</f>
        <v>157196.886</v>
      </c>
      <c r="H51" s="28">
        <f>F51-G51</f>
        <v>-18708.505999999994</v>
      </c>
    </row>
    <row r="52" spans="1:8">
      <c r="A52" s="103" t="s">
        <v>100</v>
      </c>
      <c r="B52" s="103"/>
      <c r="C52" s="103"/>
      <c r="D52" s="103"/>
      <c r="E52" s="28">
        <v>56710.61</v>
      </c>
      <c r="F52" s="28">
        <v>50771.37</v>
      </c>
      <c r="G52" s="28">
        <f>H15</f>
        <v>157594.06399999998</v>
      </c>
      <c r="H52" s="28">
        <f>F52-G52</f>
        <v>-106822.69399999999</v>
      </c>
    </row>
    <row r="53" spans="1:8">
      <c r="A53" s="103" t="s">
        <v>101</v>
      </c>
      <c r="B53" s="103"/>
      <c r="C53" s="103"/>
      <c r="D53" s="103"/>
      <c r="E53" s="28">
        <v>17055.72</v>
      </c>
      <c r="F53" s="28">
        <v>15324</v>
      </c>
      <c r="G53" s="28">
        <f>H19</f>
        <v>9949.1699999999983</v>
      </c>
      <c r="H53" s="28">
        <f>F53-G53</f>
        <v>5374.8300000000017</v>
      </c>
    </row>
    <row r="54" spans="1:8">
      <c r="A54" s="103" t="s">
        <v>102</v>
      </c>
      <c r="B54" s="103"/>
      <c r="C54" s="103"/>
      <c r="D54" s="103"/>
      <c r="E54" s="28">
        <v>28426.2</v>
      </c>
      <c r="F54" s="28">
        <v>25532.12</v>
      </c>
      <c r="G54" s="28">
        <f>H24</f>
        <v>27413.265999999996</v>
      </c>
      <c r="H54" s="28">
        <f>F54-G54</f>
        <v>-1881.145999999997</v>
      </c>
    </row>
    <row r="55" spans="1:8">
      <c r="A55" s="103" t="s">
        <v>104</v>
      </c>
      <c r="B55" s="103"/>
      <c r="C55" s="103"/>
      <c r="D55" s="103"/>
      <c r="E55" s="28">
        <v>17340.18</v>
      </c>
      <c r="F55" s="58">
        <v>15579.58</v>
      </c>
      <c r="G55" s="54">
        <f>H28</f>
        <v>15579.384</v>
      </c>
      <c r="H55" s="28">
        <f>F55-G55</f>
        <v>0.19599999999991269</v>
      </c>
    </row>
    <row r="56" spans="1:8" s="55" customFormat="1" ht="26.25" customHeight="1">
      <c r="A56" s="100" t="s">
        <v>123</v>
      </c>
      <c r="B56" s="101"/>
      <c r="C56" s="101"/>
      <c r="D56" s="102"/>
      <c r="E56" s="54">
        <v>0</v>
      </c>
      <c r="F56" s="54">
        <v>49903</v>
      </c>
      <c r="G56" s="54"/>
      <c r="H56" s="54">
        <f>F56</f>
        <v>49903</v>
      </c>
    </row>
    <row r="57" spans="1:8" s="67" customFormat="1" ht="26.25" customHeight="1">
      <c r="A57" s="100" t="s">
        <v>124</v>
      </c>
      <c r="B57" s="101"/>
      <c r="C57" s="101"/>
      <c r="D57" s="102"/>
      <c r="E57" s="66"/>
      <c r="F57" s="66">
        <v>50000</v>
      </c>
      <c r="G57" s="66"/>
      <c r="H57" s="66">
        <f>F57</f>
        <v>50000</v>
      </c>
    </row>
    <row r="58" spans="1:8">
      <c r="A58" s="100" t="s">
        <v>105</v>
      </c>
      <c r="B58" s="101"/>
      <c r="C58" s="101"/>
      <c r="D58" s="102"/>
      <c r="E58" s="28">
        <f>SUM(E51:E56)</f>
        <v>273460.77</v>
      </c>
      <c r="F58" s="28">
        <f>SUM(F51:F57)</f>
        <v>345598.44999999995</v>
      </c>
      <c r="G58" s="62">
        <f>SUM(G51:G56)</f>
        <v>367732.76999999996</v>
      </c>
      <c r="H58" s="28">
        <f>SUM(H51:H57)</f>
        <v>-22134.319999999978</v>
      </c>
    </row>
    <row r="59" spans="1:8" ht="24" customHeight="1">
      <c r="A59" s="100" t="s">
        <v>106</v>
      </c>
      <c r="B59" s="101"/>
      <c r="C59" s="101"/>
      <c r="D59" s="102"/>
      <c r="E59" s="28"/>
      <c r="F59" s="56"/>
      <c r="G59" s="56">
        <v>1141</v>
      </c>
      <c r="H59" s="28">
        <v>-1141</v>
      </c>
    </row>
    <row r="60" spans="1:8">
      <c r="A60" s="103" t="s">
        <v>107</v>
      </c>
      <c r="B60" s="103"/>
      <c r="C60" s="103"/>
      <c r="D60" s="103"/>
      <c r="E60" s="28">
        <f>SUM(E58)</f>
        <v>273460.77</v>
      </c>
      <c r="F60" s="28">
        <f>SUM(F58)</f>
        <v>345598.44999999995</v>
      </c>
      <c r="G60" s="62">
        <f>G59+G58</f>
        <v>368873.76999999996</v>
      </c>
      <c r="H60" s="28">
        <f>H59+H58</f>
        <v>-23275.319999999978</v>
      </c>
    </row>
    <row r="61" spans="1:8">
      <c r="A61" s="115" t="s">
        <v>132</v>
      </c>
      <c r="B61" s="115"/>
      <c r="C61" s="115"/>
      <c r="D61" s="115"/>
      <c r="E61" s="115"/>
      <c r="F61" s="115"/>
      <c r="G61" s="115"/>
      <c r="H61" s="115"/>
    </row>
    <row r="62" spans="1:8">
      <c r="A62" s="116" t="s">
        <v>122</v>
      </c>
      <c r="B62" s="116"/>
      <c r="C62" s="116"/>
      <c r="D62" s="116"/>
      <c r="E62" s="116"/>
      <c r="F62" s="116"/>
      <c r="G62" s="116"/>
      <c r="H62" s="28">
        <f>H60</f>
        <v>-23275.319999999978</v>
      </c>
    </row>
    <row r="63" spans="1:8">
      <c r="A63" s="116" t="s">
        <v>121</v>
      </c>
      <c r="B63" s="116"/>
      <c r="C63" s="116"/>
      <c r="D63" s="116"/>
      <c r="E63" s="116"/>
      <c r="F63" s="116"/>
      <c r="G63" s="116"/>
      <c r="H63" s="28">
        <v>27765</v>
      </c>
    </row>
    <row r="66" spans="1:8">
      <c r="A66" s="118"/>
      <c r="B66" s="118"/>
      <c r="C66" s="118"/>
      <c r="D66" s="118"/>
      <c r="E66" s="118"/>
      <c r="F66" s="119"/>
      <c r="G66" s="119"/>
      <c r="H66" s="119"/>
    </row>
  </sheetData>
  <mergeCells count="68">
    <mergeCell ref="A30:H30"/>
    <mergeCell ref="A26:B28"/>
    <mergeCell ref="C20:G20"/>
    <mergeCell ref="C21:G21"/>
    <mergeCell ref="A1:H1"/>
    <mergeCell ref="A4:H4"/>
    <mergeCell ref="C9:G9"/>
    <mergeCell ref="C5:G5"/>
    <mergeCell ref="C3:G3"/>
    <mergeCell ref="C7:G7"/>
    <mergeCell ref="C8:G8"/>
    <mergeCell ref="C6:G6"/>
    <mergeCell ref="A2:H2"/>
    <mergeCell ref="A3:B3"/>
    <mergeCell ref="C11:G11"/>
    <mergeCell ref="C12:G12"/>
    <mergeCell ref="C24:G24"/>
    <mergeCell ref="A29:G29"/>
    <mergeCell ref="C22:G22"/>
    <mergeCell ref="C27:G27"/>
    <mergeCell ref="C26:G26"/>
    <mergeCell ref="C13:G13"/>
    <mergeCell ref="C14:G14"/>
    <mergeCell ref="A15:G15"/>
    <mergeCell ref="C17:G17"/>
    <mergeCell ref="C19:G19"/>
    <mergeCell ref="C23:G23"/>
    <mergeCell ref="C25:G25"/>
    <mergeCell ref="C28:G28"/>
    <mergeCell ref="A16:H16"/>
    <mergeCell ref="C18:G18"/>
    <mergeCell ref="A66:E66"/>
    <mergeCell ref="F66:H66"/>
    <mergeCell ref="A58:D58"/>
    <mergeCell ref="A60:D60"/>
    <mergeCell ref="A59:D59"/>
    <mergeCell ref="A61:H61"/>
    <mergeCell ref="A62:G62"/>
    <mergeCell ref="A63:G63"/>
    <mergeCell ref="A49:H49"/>
    <mergeCell ref="A55:D55"/>
    <mergeCell ref="A51:D51"/>
    <mergeCell ref="C31:G31"/>
    <mergeCell ref="C42:G42"/>
    <mergeCell ref="A52:D52"/>
    <mergeCell ref="A53:D53"/>
    <mergeCell ref="A54:D54"/>
    <mergeCell ref="C48:G48"/>
    <mergeCell ref="A50:D50"/>
    <mergeCell ref="C47:G47"/>
    <mergeCell ref="A47:A48"/>
    <mergeCell ref="C32:G32"/>
    <mergeCell ref="C10:G10"/>
    <mergeCell ref="A57:D57"/>
    <mergeCell ref="A56:D56"/>
    <mergeCell ref="C46:G46"/>
    <mergeCell ref="A45:G45"/>
    <mergeCell ref="C33:G33"/>
    <mergeCell ref="C44:G44"/>
    <mergeCell ref="C34:G34"/>
    <mergeCell ref="C35:G35"/>
    <mergeCell ref="C36:G36"/>
    <mergeCell ref="C37:G37"/>
    <mergeCell ref="C43:G43"/>
    <mergeCell ref="C38:G38"/>
    <mergeCell ref="C39:G39"/>
    <mergeCell ref="C40:G40"/>
    <mergeCell ref="C41:G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ColWidth="9.140625"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38" t="s">
        <v>65</v>
      </c>
      <c r="B1" s="138"/>
      <c r="C1" s="138"/>
      <c r="D1" s="138"/>
      <c r="E1" s="138"/>
      <c r="F1" s="138"/>
      <c r="G1" s="138"/>
      <c r="H1" s="138"/>
      <c r="I1" s="31"/>
      <c r="J1" s="31"/>
      <c r="K1" s="31"/>
      <c r="L1" s="31"/>
    </row>
    <row r="2" spans="1:12" ht="36" customHeight="1">
      <c r="A2" s="139" t="s">
        <v>66</v>
      </c>
      <c r="B2" s="139"/>
      <c r="C2" s="139"/>
      <c r="D2" s="139"/>
      <c r="E2" s="139"/>
      <c r="F2" s="139"/>
      <c r="G2" s="139"/>
      <c r="H2" s="140"/>
    </row>
    <row r="3" spans="1:12" ht="27" customHeight="1">
      <c r="A3" s="104" t="s">
        <v>111</v>
      </c>
      <c r="B3" s="106"/>
      <c r="C3" s="141" t="s">
        <v>92</v>
      </c>
      <c r="D3" s="142"/>
      <c r="E3" s="142"/>
      <c r="F3" s="142"/>
      <c r="G3" s="143"/>
      <c r="H3" s="28" t="s">
        <v>67</v>
      </c>
    </row>
    <row r="4" spans="1:12" ht="27" customHeight="1">
      <c r="A4" s="123" t="s">
        <v>9</v>
      </c>
      <c r="B4" s="123"/>
      <c r="C4" s="123"/>
      <c r="D4" s="123"/>
      <c r="E4" s="123"/>
      <c r="F4" s="123"/>
      <c r="G4" s="123"/>
      <c r="H4" s="124"/>
    </row>
    <row r="5" spans="1:12" ht="24.75" customHeight="1">
      <c r="A5" s="34" t="s">
        <v>68</v>
      </c>
      <c r="B5" s="41"/>
      <c r="C5" s="107" t="s">
        <v>8</v>
      </c>
      <c r="D5" s="108"/>
      <c r="E5" s="108"/>
      <c r="F5" s="108"/>
      <c r="G5" s="109"/>
      <c r="H5" s="37"/>
    </row>
    <row r="6" spans="1:12" ht="15" customHeight="1">
      <c r="A6" s="34" t="s">
        <v>69</v>
      </c>
      <c r="B6" s="41"/>
      <c r="C6" s="135" t="s">
        <v>64</v>
      </c>
      <c r="D6" s="136"/>
      <c r="E6" s="136"/>
      <c r="F6" s="136"/>
      <c r="G6" s="137"/>
      <c r="H6" s="28"/>
    </row>
    <row r="7" spans="1:12">
      <c r="A7" s="33"/>
      <c r="B7" s="38"/>
      <c r="C7" s="120"/>
      <c r="D7" s="121"/>
      <c r="E7" s="121"/>
      <c r="F7" s="121"/>
      <c r="G7" s="122"/>
      <c r="H7" s="28"/>
    </row>
    <row r="8" spans="1:12">
      <c r="A8" s="33"/>
      <c r="B8" s="38"/>
      <c r="C8" s="120"/>
      <c r="D8" s="121"/>
      <c r="E8" s="121"/>
      <c r="F8" s="121"/>
      <c r="G8" s="122"/>
      <c r="H8" s="28"/>
    </row>
    <row r="9" spans="1:12">
      <c r="A9" s="33"/>
      <c r="B9" s="38"/>
      <c r="C9" s="120"/>
      <c r="D9" s="121"/>
      <c r="E9" s="121"/>
      <c r="F9" s="121"/>
      <c r="G9" s="122"/>
      <c r="H9" s="28"/>
    </row>
    <row r="10" spans="1:12">
      <c r="A10" s="33"/>
      <c r="B10" s="38"/>
      <c r="C10" s="120"/>
      <c r="D10" s="121"/>
      <c r="E10" s="121"/>
      <c r="F10" s="121"/>
      <c r="G10" s="122"/>
      <c r="H10" s="28"/>
    </row>
    <row r="11" spans="1:12">
      <c r="A11" s="33"/>
      <c r="B11" s="38"/>
      <c r="C11" s="120"/>
      <c r="D11" s="121"/>
      <c r="E11" s="121"/>
      <c r="F11" s="121"/>
      <c r="G11" s="122"/>
      <c r="H11" s="28"/>
    </row>
    <row r="12" spans="1:12">
      <c r="A12" s="33"/>
      <c r="B12" s="38"/>
      <c r="C12" s="120"/>
      <c r="D12" s="121"/>
      <c r="E12" s="121"/>
      <c r="F12" s="121"/>
      <c r="G12" s="122"/>
      <c r="H12" s="28"/>
    </row>
    <row r="13" spans="1:12">
      <c r="A13" s="33"/>
      <c r="B13" s="38"/>
      <c r="C13" s="120"/>
      <c r="D13" s="121"/>
      <c r="E13" s="121"/>
      <c r="F13" s="121"/>
      <c r="G13" s="122"/>
      <c r="H13" s="28"/>
    </row>
    <row r="14" spans="1:12">
      <c r="A14" s="33"/>
      <c r="B14" s="38"/>
      <c r="C14" s="120"/>
      <c r="D14" s="121"/>
      <c r="E14" s="121"/>
      <c r="F14" s="121"/>
      <c r="G14" s="122"/>
      <c r="H14" s="28"/>
    </row>
    <row r="15" spans="1:12">
      <c r="A15" s="33"/>
      <c r="B15" s="38"/>
      <c r="C15" s="120"/>
      <c r="D15" s="121"/>
      <c r="E15" s="121"/>
      <c r="F15" s="121"/>
      <c r="G15" s="122"/>
      <c r="H15" s="28"/>
    </row>
    <row r="16" spans="1:12">
      <c r="A16" s="33"/>
      <c r="B16" s="38"/>
      <c r="C16" s="120"/>
      <c r="D16" s="121"/>
      <c r="E16" s="121"/>
      <c r="F16" s="121"/>
      <c r="G16" s="122"/>
      <c r="H16" s="28"/>
    </row>
    <row r="17" spans="1:8">
      <c r="A17" s="34" t="s">
        <v>70</v>
      </c>
      <c r="B17" s="41"/>
      <c r="C17" s="100" t="s">
        <v>59</v>
      </c>
      <c r="D17" s="101"/>
      <c r="E17" s="101"/>
      <c r="F17" s="101"/>
      <c r="G17" s="102"/>
      <c r="H17" s="27"/>
    </row>
    <row r="18" spans="1:8">
      <c r="A18" s="104" t="s">
        <v>13</v>
      </c>
      <c r="B18" s="105"/>
      <c r="C18" s="105"/>
      <c r="D18" s="105"/>
      <c r="E18" s="105"/>
      <c r="F18" s="105"/>
      <c r="G18" s="106"/>
      <c r="H18" s="28"/>
    </row>
    <row r="19" spans="1:8">
      <c r="A19" s="123" t="s">
        <v>71</v>
      </c>
      <c r="B19" s="123"/>
      <c r="C19" s="123"/>
      <c r="D19" s="123"/>
      <c r="E19" s="123"/>
      <c r="F19" s="123"/>
      <c r="G19" s="123"/>
      <c r="H19" s="124"/>
    </row>
    <row r="20" spans="1:8">
      <c r="A20" s="34" t="s">
        <v>72</v>
      </c>
      <c r="B20" s="41"/>
      <c r="C20" s="100" t="s">
        <v>76</v>
      </c>
      <c r="D20" s="101"/>
      <c r="E20" s="101"/>
      <c r="F20" s="101"/>
      <c r="G20" s="102"/>
      <c r="H20" s="28" t="s">
        <v>67</v>
      </c>
    </row>
    <row r="21" spans="1:8">
      <c r="A21" s="33"/>
      <c r="B21" s="38"/>
      <c r="C21" s="120"/>
      <c r="D21" s="121"/>
      <c r="E21" s="121"/>
      <c r="F21" s="121"/>
      <c r="G21" s="122"/>
      <c r="H21" s="28"/>
    </row>
    <row r="22" spans="1:8">
      <c r="A22" s="33"/>
      <c r="B22" s="38"/>
      <c r="C22" s="120"/>
      <c r="D22" s="121"/>
      <c r="E22" s="121"/>
      <c r="F22" s="121"/>
      <c r="G22" s="122"/>
      <c r="H22" s="28"/>
    </row>
    <row r="23" spans="1:8">
      <c r="A23" s="33"/>
      <c r="B23" s="38"/>
      <c r="C23" s="120"/>
      <c r="D23" s="121"/>
      <c r="E23" s="121"/>
      <c r="F23" s="121"/>
      <c r="G23" s="122"/>
      <c r="H23" s="28"/>
    </row>
    <row r="24" spans="1:8">
      <c r="A24" s="34" t="s">
        <v>73</v>
      </c>
      <c r="B24" s="41"/>
      <c r="C24" s="100" t="s">
        <v>77</v>
      </c>
      <c r="D24" s="101"/>
      <c r="E24" s="101"/>
      <c r="F24" s="101"/>
      <c r="G24" s="102"/>
      <c r="H24" s="28"/>
    </row>
    <row r="25" spans="1:8">
      <c r="A25" s="33"/>
      <c r="B25" s="38"/>
      <c r="C25" s="120"/>
      <c r="D25" s="121"/>
      <c r="E25" s="121"/>
      <c r="F25" s="121"/>
      <c r="G25" s="122"/>
      <c r="H25" s="28"/>
    </row>
    <row r="26" spans="1:8">
      <c r="A26" s="33"/>
      <c r="B26" s="38"/>
      <c r="C26" s="120"/>
      <c r="D26" s="121"/>
      <c r="E26" s="121"/>
      <c r="F26" s="121"/>
      <c r="G26" s="122"/>
      <c r="H26" s="28"/>
    </row>
    <row r="27" spans="1:8">
      <c r="A27" s="33"/>
      <c r="B27" s="38"/>
      <c r="C27" s="120"/>
      <c r="D27" s="121"/>
      <c r="E27" s="121"/>
      <c r="F27" s="121"/>
      <c r="G27" s="122"/>
      <c r="H27" s="28"/>
    </row>
    <row r="28" spans="1:8">
      <c r="A28" s="34" t="s">
        <v>74</v>
      </c>
      <c r="B28" s="41"/>
      <c r="C28" s="100" t="s">
        <v>78</v>
      </c>
      <c r="D28" s="101"/>
      <c r="E28" s="101"/>
      <c r="F28" s="101"/>
      <c r="G28" s="102"/>
      <c r="H28" s="28"/>
    </row>
    <row r="29" spans="1:8">
      <c r="A29" s="33"/>
      <c r="B29" s="38"/>
      <c r="C29" s="120"/>
      <c r="D29" s="121"/>
      <c r="E29" s="121"/>
      <c r="F29" s="121"/>
      <c r="G29" s="122"/>
      <c r="H29" s="28"/>
    </row>
    <row r="30" spans="1:8">
      <c r="A30" s="33"/>
      <c r="B30" s="38"/>
      <c r="C30" s="120"/>
      <c r="D30" s="121"/>
      <c r="E30" s="121"/>
      <c r="F30" s="121"/>
      <c r="G30" s="122"/>
      <c r="H30" s="28"/>
    </row>
    <row r="31" spans="1:8">
      <c r="A31" s="33"/>
      <c r="B31" s="38"/>
      <c r="C31" s="30"/>
      <c r="D31" s="44"/>
      <c r="E31" s="44"/>
      <c r="F31" s="44"/>
      <c r="G31" s="45"/>
      <c r="H31" s="28"/>
    </row>
    <row r="32" spans="1:8">
      <c r="A32" s="39"/>
      <c r="B32" s="40"/>
      <c r="C32" s="46"/>
      <c r="D32" s="47"/>
      <c r="E32" s="47"/>
      <c r="F32" s="47"/>
      <c r="G32" s="48"/>
      <c r="H32" s="28"/>
    </row>
    <row r="33" spans="1:8">
      <c r="A33" s="104" t="s">
        <v>18</v>
      </c>
      <c r="B33" s="105"/>
      <c r="C33" s="105"/>
      <c r="D33" s="105"/>
      <c r="E33" s="105"/>
      <c r="F33" s="105"/>
      <c r="G33" s="106"/>
      <c r="H33" s="35"/>
    </row>
    <row r="34" spans="1:8">
      <c r="A34" s="125" t="s">
        <v>75</v>
      </c>
      <c r="B34" s="125"/>
      <c r="C34" s="126"/>
      <c r="D34" s="126"/>
      <c r="E34" s="126"/>
      <c r="F34" s="126"/>
      <c r="G34" s="126"/>
      <c r="H34" s="127"/>
    </row>
    <row r="35" spans="1:8">
      <c r="A35" s="34" t="s">
        <v>79</v>
      </c>
      <c r="B35" s="41"/>
      <c r="C35" s="107" t="s">
        <v>20</v>
      </c>
      <c r="D35" s="108"/>
      <c r="E35" s="108"/>
      <c r="F35" s="108"/>
      <c r="G35" s="109"/>
      <c r="H35" s="28"/>
    </row>
    <row r="36" spans="1:8">
      <c r="A36" s="34" t="s">
        <v>80</v>
      </c>
      <c r="B36" s="41"/>
      <c r="C36" s="107" t="s">
        <v>21</v>
      </c>
      <c r="D36" s="108"/>
      <c r="E36" s="108"/>
      <c r="F36" s="108"/>
      <c r="G36" s="109"/>
      <c r="H36" s="28"/>
    </row>
    <row r="37" spans="1:8">
      <c r="A37" s="33" t="s">
        <v>81</v>
      </c>
      <c r="B37" s="38"/>
      <c r="C37" s="107" t="s">
        <v>22</v>
      </c>
      <c r="D37" s="108"/>
      <c r="E37" s="108"/>
      <c r="F37" s="108"/>
      <c r="G37" s="109"/>
      <c r="H37" s="28"/>
    </row>
    <row r="38" spans="1:8">
      <c r="A38" s="34" t="s">
        <v>81</v>
      </c>
      <c r="B38" s="41"/>
      <c r="C38" s="107" t="s">
        <v>23</v>
      </c>
      <c r="D38" s="108"/>
      <c r="E38" s="108"/>
      <c r="F38" s="108"/>
      <c r="G38" s="109"/>
      <c r="H38" s="28"/>
    </row>
    <row r="39" spans="1:8">
      <c r="A39" s="33" t="s">
        <v>82</v>
      </c>
      <c r="B39" s="38"/>
      <c r="C39" s="107" t="s">
        <v>3</v>
      </c>
      <c r="D39" s="108"/>
      <c r="E39" s="108"/>
      <c r="F39" s="108"/>
      <c r="G39" s="109"/>
      <c r="H39" s="28"/>
    </row>
    <row r="40" spans="1:8">
      <c r="A40" s="34" t="s">
        <v>83</v>
      </c>
      <c r="B40" s="41"/>
      <c r="C40" s="107" t="s">
        <v>25</v>
      </c>
      <c r="D40" s="108"/>
      <c r="E40" s="108"/>
      <c r="F40" s="108"/>
      <c r="G40" s="109"/>
      <c r="H40" s="28"/>
    </row>
    <row r="41" spans="1:8">
      <c r="A41" s="33" t="s">
        <v>84</v>
      </c>
      <c r="B41" s="38"/>
      <c r="C41" s="107" t="s">
        <v>26</v>
      </c>
      <c r="D41" s="108"/>
      <c r="E41" s="108"/>
      <c r="F41" s="108"/>
      <c r="G41" s="109"/>
      <c r="H41" s="28"/>
    </row>
    <row r="42" spans="1:8">
      <c r="A42" s="34" t="s">
        <v>85</v>
      </c>
      <c r="B42" s="41"/>
      <c r="C42" s="107" t="s">
        <v>52</v>
      </c>
      <c r="D42" s="108"/>
      <c r="E42" s="108"/>
      <c r="F42" s="108"/>
      <c r="G42" s="109"/>
      <c r="H42" s="28"/>
    </row>
    <row r="43" spans="1:8">
      <c r="A43" s="33" t="s">
        <v>86</v>
      </c>
      <c r="B43" s="38"/>
      <c r="C43" s="107" t="s">
        <v>6</v>
      </c>
      <c r="D43" s="108"/>
      <c r="E43" s="108"/>
      <c r="F43" s="108"/>
      <c r="G43" s="109"/>
      <c r="H43" s="28"/>
    </row>
    <row r="44" spans="1:8">
      <c r="A44" s="34" t="s">
        <v>87</v>
      </c>
      <c r="B44" s="41"/>
      <c r="C44" s="107" t="s">
        <v>28</v>
      </c>
      <c r="D44" s="108"/>
      <c r="E44" s="108"/>
      <c r="F44" s="108"/>
      <c r="G44" s="109"/>
      <c r="H44" s="28"/>
    </row>
    <row r="45" spans="1:8">
      <c r="A45" s="33" t="s">
        <v>88</v>
      </c>
      <c r="B45" s="38"/>
      <c r="C45" s="107" t="s">
        <v>51</v>
      </c>
      <c r="D45" s="108"/>
      <c r="E45" s="108"/>
      <c r="F45" s="108"/>
      <c r="G45" s="109"/>
      <c r="H45" s="28"/>
    </row>
    <row r="46" spans="1:8">
      <c r="A46" s="34" t="s">
        <v>89</v>
      </c>
      <c r="B46" s="41"/>
      <c r="C46" s="107" t="s">
        <v>30</v>
      </c>
      <c r="D46" s="108"/>
      <c r="E46" s="108"/>
      <c r="F46" s="108"/>
      <c r="G46" s="109"/>
      <c r="H46" s="28"/>
    </row>
    <row r="47" spans="1:8">
      <c r="A47" s="33" t="s">
        <v>90</v>
      </c>
      <c r="B47" s="38"/>
      <c r="C47" s="107" t="s">
        <v>31</v>
      </c>
      <c r="D47" s="108"/>
      <c r="E47" s="108"/>
      <c r="F47" s="108"/>
      <c r="G47" s="109"/>
      <c r="H47" s="28"/>
    </row>
    <row r="48" spans="1:8" ht="24">
      <c r="A48" s="42" t="s">
        <v>91</v>
      </c>
      <c r="B48" s="43"/>
      <c r="C48" s="110" t="s">
        <v>57</v>
      </c>
      <c r="D48" s="111"/>
      <c r="E48" s="111"/>
      <c r="F48" s="111"/>
      <c r="G48" s="112"/>
      <c r="H48" s="28"/>
    </row>
    <row r="49" spans="1:8">
      <c r="A49" s="104" t="s">
        <v>32</v>
      </c>
      <c r="B49" s="105"/>
      <c r="C49" s="105"/>
      <c r="D49" s="105"/>
      <c r="E49" s="105"/>
      <c r="F49" s="105"/>
      <c r="G49" s="106"/>
      <c r="H49" s="36"/>
    </row>
    <row r="51" spans="1:8">
      <c r="A51" s="117" t="s">
        <v>93</v>
      </c>
      <c r="B51" s="117"/>
      <c r="C51" s="117"/>
      <c r="D51" s="117"/>
      <c r="E51" s="117"/>
      <c r="F51" s="117"/>
      <c r="G51" s="117"/>
      <c r="H51" s="117"/>
    </row>
    <row r="52" spans="1:8">
      <c r="A52" s="114" t="s">
        <v>94</v>
      </c>
      <c r="B52" s="114"/>
      <c r="C52" s="114"/>
      <c r="D52" s="114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03" t="s">
        <v>99</v>
      </c>
      <c r="B53" s="103"/>
      <c r="C53" s="103"/>
      <c r="D53" s="103"/>
      <c r="E53" s="28"/>
      <c r="F53" s="28"/>
      <c r="G53" s="28"/>
      <c r="H53" s="28"/>
    </row>
    <row r="54" spans="1:8">
      <c r="A54" s="103" t="s">
        <v>100</v>
      </c>
      <c r="B54" s="103"/>
      <c r="C54" s="103"/>
      <c r="D54" s="103"/>
      <c r="E54" s="28"/>
      <c r="F54" s="28"/>
      <c r="G54" s="28"/>
      <c r="H54" s="28"/>
    </row>
    <row r="55" spans="1:8">
      <c r="A55" s="103" t="s">
        <v>101</v>
      </c>
      <c r="B55" s="103"/>
      <c r="C55" s="103"/>
      <c r="D55" s="103"/>
      <c r="E55" s="28"/>
      <c r="F55" s="28"/>
      <c r="G55" s="28"/>
      <c r="H55" s="28"/>
    </row>
    <row r="56" spans="1:8">
      <c r="A56" s="103" t="s">
        <v>102</v>
      </c>
      <c r="B56" s="103"/>
      <c r="C56" s="103"/>
      <c r="D56" s="103"/>
      <c r="E56" s="28"/>
      <c r="F56" s="28"/>
      <c r="G56" s="28"/>
      <c r="H56" s="28"/>
    </row>
    <row r="57" spans="1:8">
      <c r="A57" s="103" t="s">
        <v>103</v>
      </c>
      <c r="B57" s="103"/>
      <c r="C57" s="103"/>
      <c r="D57" s="103"/>
      <c r="E57" s="28"/>
      <c r="F57" s="28"/>
      <c r="G57" s="28"/>
      <c r="H57" s="28"/>
    </row>
    <row r="58" spans="1:8">
      <c r="A58" s="103" t="s">
        <v>104</v>
      </c>
      <c r="B58" s="103"/>
      <c r="C58" s="103"/>
      <c r="D58" s="103"/>
      <c r="E58" s="28"/>
      <c r="F58" s="28"/>
      <c r="G58" s="28"/>
      <c r="H58" s="28"/>
    </row>
    <row r="59" spans="1:8">
      <c r="A59" s="100" t="s">
        <v>105</v>
      </c>
      <c r="B59" s="101"/>
      <c r="C59" s="101"/>
      <c r="D59" s="102"/>
      <c r="E59" s="28"/>
      <c r="F59" s="28"/>
      <c r="G59" s="28"/>
      <c r="H59" s="28"/>
    </row>
    <row r="60" spans="1:8">
      <c r="A60" s="100" t="s">
        <v>106</v>
      </c>
      <c r="B60" s="101"/>
      <c r="C60" s="101"/>
      <c r="D60" s="102"/>
      <c r="E60" s="28"/>
      <c r="F60" s="28"/>
      <c r="G60" s="28"/>
      <c r="H60" s="28"/>
    </row>
    <row r="61" spans="1:8">
      <c r="A61" s="103" t="s">
        <v>107</v>
      </c>
      <c r="B61" s="103"/>
      <c r="C61" s="103"/>
      <c r="D61" s="103"/>
      <c r="E61" s="28"/>
      <c r="F61" s="28"/>
      <c r="G61" s="28"/>
      <c r="H61" s="28"/>
    </row>
    <row r="62" spans="1:8">
      <c r="A62" s="115" t="s">
        <v>108</v>
      </c>
      <c r="B62" s="115"/>
      <c r="C62" s="115"/>
      <c r="D62" s="115"/>
      <c r="E62" s="115"/>
      <c r="F62" s="115"/>
      <c r="G62" s="115"/>
      <c r="H62" s="115"/>
    </row>
    <row r="63" spans="1:8">
      <c r="A63" s="116" t="s">
        <v>109</v>
      </c>
      <c r="B63" s="116"/>
      <c r="C63" s="116"/>
      <c r="D63" s="116"/>
      <c r="E63" s="116"/>
      <c r="F63" s="116"/>
      <c r="G63" s="116"/>
      <c r="H63" s="28"/>
    </row>
    <row r="64" spans="1:8">
      <c r="A64" s="116" t="s">
        <v>110</v>
      </c>
      <c r="B64" s="116"/>
      <c r="C64" s="116"/>
      <c r="D64" s="116"/>
      <c r="E64" s="116"/>
      <c r="F64" s="116"/>
      <c r="G64" s="116"/>
      <c r="H64" s="28"/>
    </row>
    <row r="67" spans="1:8">
      <c r="A67" s="118" t="s">
        <v>112</v>
      </c>
      <c r="B67" s="118"/>
      <c r="C67" s="118"/>
      <c r="D67" s="118"/>
      <c r="E67" s="118"/>
      <c r="F67" s="119" t="s">
        <v>113</v>
      </c>
      <c r="G67" s="119"/>
      <c r="H67" s="119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2017-03-30T06:41:52Z</cp:lastPrinted>
  <dcterms:created xsi:type="dcterms:W3CDTF">2009-07-23T06:35:24Z</dcterms:created>
  <dcterms:modified xsi:type="dcterms:W3CDTF">2017-03-30T06:43:17Z</dcterms:modified>
</cp:coreProperties>
</file>